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B27" i="1" l="1"/>
  <c r="B17" i="1"/>
  <c r="B18" i="1"/>
  <c r="B35" i="1"/>
  <c r="B22" i="1" l="1"/>
  <c r="B25" i="1"/>
  <c r="B28" i="1" l="1"/>
  <c r="B21" i="1"/>
  <c r="B14" i="1"/>
  <c r="B13" i="1"/>
  <c r="B6" i="1"/>
  <c r="B10" i="1"/>
</calcChain>
</file>

<file path=xl/sharedStrings.xml><?xml version="1.0" encoding="utf-8"?>
<sst xmlns="http://schemas.openxmlformats.org/spreadsheetml/2006/main" count="43" uniqueCount="43">
  <si>
    <t>1) Выручка от регулируемой деятельности (тыс. рублей) с разбивкой по видам деятельности</t>
  </si>
  <si>
    <t>2) Себестоимость производимых товаров (оказываемых услуг) по регулируемому виду деятельности (тыс. рублей), включая:</t>
  </si>
  <si>
    <t>а) расходы на покупаемую тепловую энергию (мощность), теплоноситель;</t>
  </si>
  <si>
    <t>б) расходы на топливо с указанием по каждому виду топлива стоимости (за единицу объема), объема и способа его приобретения, стоимости его доставки;</t>
  </si>
  <si>
    <t>в) расходы на покупаемую электрическую энергию (мощность), используемую в технологическом процессе (с указанием средневзвешенной стоимости 1 КВт ч), и объем приобретения электрической энергии</t>
  </si>
  <si>
    <t>г) расходы на приобретение холодной воды, используемой в технологическом процессе;</t>
  </si>
  <si>
    <t>д) расходы на химические реагенты, используемые в технологическом процессе;</t>
  </si>
  <si>
    <t>е) расходы на оплату труда и отчисления на социальные нужды основного производственного персонала;</t>
  </si>
  <si>
    <t>ж) расходы на оплату труда и отчисления на социальные нужды административно-управленческого персонала;</t>
  </si>
  <si>
    <t>з) расходы на амортизацию основных производственных средств;</t>
  </si>
  <si>
    <t>и) расходы на аренду имущества, используемого для осуществления регулируемого вида деятельности;</t>
  </si>
  <si>
    <t>к) общепроизводственные расходы, в том числе отнесенные к ним расходы на текущий и капитальный ремонт;</t>
  </si>
  <si>
    <t>л) общехозяйственные расходы, в том числе отнесенные к ним расходы на текущий и капитальный ремонт;</t>
  </si>
  <si>
    <t>м)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</si>
  <si>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н) прочие расходы, которые подлежат отнесению на регулируемые виды деятельности в соответствии с законодательством Российской Федерации</t>
  </si>
  <si>
    <t>3) чистая прибыль, полученная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</si>
  <si>
    <t>4) сведения об изменении стоимости основных фондов, в том числе за счет ввода в эксплуатацию (вывода из эксплуатации), их переоценки (тыс. рублей)</t>
  </si>
  <si>
    <t>5) валовая прибыль (убытки) от реализации товаров и оказания услуг по регулируемому виде деятельности (тыс. рублей)</t>
  </si>
  <si>
    <t>6) 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 &lt;*&gt;</t>
  </si>
  <si>
    <t>7) 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 (Гкал/ч)</t>
  </si>
  <si>
    <t>8) тепловая нагрузка по договорам, заключенным в рамках осуществления регулируемых видов деятельности (Гкал/ч)</t>
  </si>
  <si>
    <t>9) объем вырабатываемой регулируемой организацией тепловой энергии в рамках осуществления регулируемых видов деятельности (тыс. Гкал)</t>
  </si>
  <si>
    <t>10) объем приобретаемой регулируемой организацией тепловой энергии в рамках осуществления регулируемых видов деятельности (тыс. Гкал)</t>
  </si>
  <si>
    <t>11) объем тепловой энергии, отпускаемой потребителям, по договорам, заключенным в рамках осуществления регулируемых видов деятельности, в том числе определенный по приборам учета и расчетным путем (нормативам потребления коммунальных услуг (тыс. Гкал)</t>
  </si>
  <si>
    <t>12) нормативы технологических потерь при передаче тепловой энергии, теплоносителя по тепловым сетям, утвержденные уполномоченным opганом (Ккал/ч.мес.)</t>
  </si>
  <si>
    <t>13) фактический объем потерь при передаче тепловой энергии (тыс. Гкал)</t>
  </si>
  <si>
    <t>14) среднесписочная численность основного производственного персонала (человек)</t>
  </si>
  <si>
    <t>15) среднесписочная численность административно-управленческого персонала (человек)</t>
  </si>
  <si>
    <t>16) удельный расход условного топлива на единицу тепловой энергии, отпускаемой в тепловую сеть, с разбивкой по источникам тепловой энергии, используемым для осуществления регулируемых видов деятельности (кг у. т./Гкал)</t>
  </si>
  <si>
    <t>17) 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 (тыс. кВт ч/Гкал)</t>
  </si>
  <si>
    <t>18) удельный расход холодной воды на производство (передачу) тепловой энергии на на единицу тепловой энергии, отпускаемой потребителям по договорам, заключенным в рамках осуществления регулируемых видов деятельности (куб. м/Гкал)</t>
  </si>
  <si>
    <t>Газ природный:</t>
  </si>
  <si>
    <t xml:space="preserve"> - Стоимость (тыс. руб.)</t>
  </si>
  <si>
    <t xml:space="preserve"> - Объем (тыс.м3)</t>
  </si>
  <si>
    <t xml:space="preserve"> - Способ приобретения</t>
  </si>
  <si>
    <t>Покупка</t>
  </si>
  <si>
    <t xml:space="preserve"> - Стоимость единицы объема, в т.ч. ССУ и транспортировка(руб/м3), с НДС</t>
  </si>
  <si>
    <t xml:space="preserve"> - средневзвешанная стоимость 1 кВт.ч (руб.)</t>
  </si>
  <si>
    <t xml:space="preserve"> - объем приобретенной электрической энергии (тыс.кВт.ч.)</t>
  </si>
  <si>
    <t xml:space="preserve"> информация об объемах товаров и услуг, их стоимости и способах приобретения у тех организаций, сумма </t>
  </si>
  <si>
    <t>www.zakupki.gov.ru</t>
  </si>
  <si>
    <t>www.muptts.ru</t>
  </si>
  <si>
    <t>Форма 8. Информация об основных показателях финансово-хозяйственной деятельности МУП "Тамбовтеплосервис" за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</si>
</sst>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" fontId="0" fillId="0" borderId="0" xfId="0" applyNumberFormat="1"/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" fontId="4" fillId="0" borderId="4" xfId="1" applyNumberFormat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uptts.ru/" TargetMode="External"/><Relationship Id="rId1" Type="http://schemas.openxmlformats.org/officeDocument/2006/relationships/hyperlink" Target="http://www.zakupki.g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topLeftCell="A13" workbookViewId="0">
      <selection activeCell="J20" sqref="J20"/>
    </sheetView>
  </sheetViews>
  <sheetFormatPr defaultRowHeight="15" x14ac:dyDescent="0.25"/>
  <cols>
    <col min="1" max="1" width="86" customWidth="1"/>
    <col min="2" max="2" width="16.42578125" style="6" customWidth="1"/>
  </cols>
  <sheetData>
    <row r="1" spans="1:5" ht="39" customHeight="1" x14ac:dyDescent="0.25">
      <c r="A1" s="17" t="s">
        <v>42</v>
      </c>
      <c r="B1" s="17"/>
    </row>
    <row r="2" spans="1:5" ht="39" customHeight="1" thickBot="1" x14ac:dyDescent="0.3">
      <c r="A2" s="7"/>
      <c r="B2" s="8"/>
      <c r="C2" s="9"/>
    </row>
    <row r="3" spans="1:5" ht="33" customHeight="1" thickBot="1" x14ac:dyDescent="0.3">
      <c r="A3" s="1" t="s">
        <v>0</v>
      </c>
      <c r="B3" s="4">
        <v>941566.69299000001</v>
      </c>
      <c r="E3" s="3"/>
    </row>
    <row r="4" spans="1:5" ht="33" customHeight="1" thickBot="1" x14ac:dyDescent="0.3">
      <c r="A4" s="2" t="s">
        <v>1</v>
      </c>
      <c r="B4" s="5">
        <v>1017023.55</v>
      </c>
    </row>
    <row r="5" spans="1:5" ht="33" customHeight="1" thickBot="1" x14ac:dyDescent="0.3">
      <c r="A5" s="2" t="s">
        <v>2</v>
      </c>
      <c r="B5" s="5">
        <v>20996.55</v>
      </c>
    </row>
    <row r="6" spans="1:5" ht="33" customHeight="1" thickBot="1" x14ac:dyDescent="0.3">
      <c r="A6" s="2" t="s">
        <v>3</v>
      </c>
      <c r="B6" s="5">
        <f>B8</f>
        <v>474349.27</v>
      </c>
    </row>
    <row r="7" spans="1:5" ht="33" customHeight="1" thickBot="1" x14ac:dyDescent="0.3">
      <c r="A7" s="2" t="s">
        <v>31</v>
      </c>
      <c r="B7" s="5"/>
    </row>
    <row r="8" spans="1:5" ht="33" customHeight="1" thickBot="1" x14ac:dyDescent="0.3">
      <c r="A8" s="10" t="s">
        <v>32</v>
      </c>
      <c r="B8" s="5">
        <v>474349.27</v>
      </c>
    </row>
    <row r="9" spans="1:5" ht="33" customHeight="1" thickBot="1" x14ac:dyDescent="0.3">
      <c r="A9" s="10" t="s">
        <v>33</v>
      </c>
      <c r="B9" s="5">
        <v>87508.126000000004</v>
      </c>
    </row>
    <row r="10" spans="1:5" ht="33" customHeight="1" thickBot="1" x14ac:dyDescent="0.3">
      <c r="A10" s="10" t="s">
        <v>36</v>
      </c>
      <c r="B10" s="5">
        <f>B8/B9*1000</f>
        <v>5420.6311080184714</v>
      </c>
    </row>
    <row r="11" spans="1:5" ht="33" customHeight="1" thickBot="1" x14ac:dyDescent="0.3">
      <c r="A11" s="10" t="s">
        <v>34</v>
      </c>
      <c r="B11" s="5" t="s">
        <v>35</v>
      </c>
    </row>
    <row r="12" spans="1:5" ht="43.5" customHeight="1" thickBot="1" x14ac:dyDescent="0.3">
      <c r="A12" s="2" t="s">
        <v>4</v>
      </c>
      <c r="B12" s="5">
        <v>88081.55</v>
      </c>
    </row>
    <row r="13" spans="1:5" ht="43.5" customHeight="1" thickBot="1" x14ac:dyDescent="0.3">
      <c r="A13" s="11" t="s">
        <v>37</v>
      </c>
      <c r="B13" s="12">
        <f>B12/B14</f>
        <v>5.5818697461983628</v>
      </c>
    </row>
    <row r="14" spans="1:5" ht="43.5" customHeight="1" thickBot="1" x14ac:dyDescent="0.3">
      <c r="A14" s="11" t="s">
        <v>38</v>
      </c>
      <c r="B14" s="5">
        <f>15.7799364737935*1000</f>
        <v>15779.936473793499</v>
      </c>
    </row>
    <row r="15" spans="1:5" ht="33" customHeight="1" thickBot="1" x14ac:dyDescent="0.3">
      <c r="A15" s="2" t="s">
        <v>5</v>
      </c>
      <c r="B15" s="5">
        <v>16223.15</v>
      </c>
    </row>
    <row r="16" spans="1:5" ht="33" customHeight="1" thickBot="1" x14ac:dyDescent="0.3">
      <c r="A16" s="2" t="s">
        <v>6</v>
      </c>
      <c r="B16" s="5">
        <v>4194.78</v>
      </c>
    </row>
    <row r="17" spans="1:2" ht="33" customHeight="1" thickBot="1" x14ac:dyDescent="0.3">
      <c r="A17" s="2" t="s">
        <v>7</v>
      </c>
      <c r="B17" s="14">
        <f>171546.88-29614.27+43213.65</f>
        <v>185146.26</v>
      </c>
    </row>
    <row r="18" spans="1:2" ht="33" customHeight="1" thickBot="1" x14ac:dyDescent="0.3">
      <c r="A18" s="2" t="s">
        <v>8</v>
      </c>
      <c r="B18" s="14">
        <f>29614.27+7940.14</f>
        <v>37554.410000000003</v>
      </c>
    </row>
    <row r="19" spans="1:2" ht="33" customHeight="1" thickBot="1" x14ac:dyDescent="0.3">
      <c r="A19" s="2" t="s">
        <v>9</v>
      </c>
      <c r="B19" s="5">
        <v>81942.94</v>
      </c>
    </row>
    <row r="20" spans="1:2" ht="33" customHeight="1" thickBot="1" x14ac:dyDescent="0.3">
      <c r="A20" s="2" t="s">
        <v>10</v>
      </c>
      <c r="B20" s="5">
        <v>47968.43</v>
      </c>
    </row>
    <row r="21" spans="1:2" ht="33" customHeight="1" thickBot="1" x14ac:dyDescent="0.3">
      <c r="A21" s="2" t="s">
        <v>11</v>
      </c>
      <c r="B21" s="5">
        <f>1744.85+10353.44+1105.49+422.71</f>
        <v>13626.49</v>
      </c>
    </row>
    <row r="22" spans="1:2" ht="33" customHeight="1" thickBot="1" x14ac:dyDescent="0.3">
      <c r="A22" s="2" t="s">
        <v>12</v>
      </c>
      <c r="B22" s="5">
        <f>2984.61+15548.05-10353.44-1105.49</f>
        <v>7073.73</v>
      </c>
    </row>
    <row r="23" spans="1:2" ht="42.75" customHeight="1" thickBot="1" x14ac:dyDescent="0.3">
      <c r="A23" s="2" t="s">
        <v>13</v>
      </c>
      <c r="B23" s="5">
        <v>27697.84</v>
      </c>
    </row>
    <row r="24" spans="1:2" ht="42.75" customHeight="1" thickBot="1" x14ac:dyDescent="0.3">
      <c r="A24" s="2" t="s">
        <v>39</v>
      </c>
      <c r="B24" s="13" t="s">
        <v>40</v>
      </c>
    </row>
    <row r="25" spans="1:2" ht="33" customHeight="1" thickBot="1" x14ac:dyDescent="0.3">
      <c r="A25" s="2" t="s">
        <v>14</v>
      </c>
      <c r="B25" s="5">
        <f>113.85+11624.59+313.4+20.8+95.5</f>
        <v>12168.14</v>
      </c>
    </row>
    <row r="26" spans="1:2" ht="40.5" customHeight="1" thickBot="1" x14ac:dyDescent="0.3">
      <c r="A26" s="2" t="s">
        <v>15</v>
      </c>
      <c r="B26" s="5">
        <v>-94428</v>
      </c>
    </row>
    <row r="27" spans="1:2" ht="33" customHeight="1" thickBot="1" x14ac:dyDescent="0.3">
      <c r="A27" s="2" t="s">
        <v>16</v>
      </c>
      <c r="B27" s="14">
        <f>1294448.2-1100771.3</f>
        <v>193676.89999999991</v>
      </c>
    </row>
    <row r="28" spans="1:2" ht="33" customHeight="1" thickBot="1" x14ac:dyDescent="0.3">
      <c r="A28" s="2" t="s">
        <v>17</v>
      </c>
      <c r="B28" s="5">
        <f>B3-B4</f>
        <v>-75456.857010000036</v>
      </c>
    </row>
    <row r="29" spans="1:2" ht="39.75" customHeight="1" thickBot="1" x14ac:dyDescent="0.3">
      <c r="A29" s="2" t="s">
        <v>18</v>
      </c>
      <c r="B29" s="13" t="s">
        <v>41</v>
      </c>
    </row>
    <row r="30" spans="1:2" ht="33" customHeight="1" thickBot="1" x14ac:dyDescent="0.3">
      <c r="A30" s="2" t="s">
        <v>19</v>
      </c>
      <c r="B30" s="14">
        <v>435.07799999999997</v>
      </c>
    </row>
    <row r="31" spans="1:2" ht="33" customHeight="1" thickBot="1" x14ac:dyDescent="0.3">
      <c r="A31" s="2" t="s">
        <v>20</v>
      </c>
      <c r="B31" s="14">
        <v>278.863</v>
      </c>
    </row>
    <row r="32" spans="1:2" ht="33" customHeight="1" thickBot="1" x14ac:dyDescent="0.3">
      <c r="A32" s="2" t="s">
        <v>21</v>
      </c>
      <c r="B32" s="5">
        <v>604.16247999999996</v>
      </c>
    </row>
    <row r="33" spans="1:2" ht="33" customHeight="1" thickBot="1" x14ac:dyDescent="0.3">
      <c r="A33" s="2" t="s">
        <v>22</v>
      </c>
      <c r="B33" s="5">
        <v>14.014620000000001</v>
      </c>
    </row>
    <row r="34" spans="1:2" ht="48" customHeight="1" thickBot="1" x14ac:dyDescent="0.3">
      <c r="A34" s="2" t="s">
        <v>23</v>
      </c>
      <c r="B34" s="5">
        <v>516.95421999999996</v>
      </c>
    </row>
    <row r="35" spans="1:2" ht="33" customHeight="1" thickBot="1" x14ac:dyDescent="0.3">
      <c r="A35" s="2" t="s">
        <v>24</v>
      </c>
      <c r="B35" s="16">
        <f>69340.02/(350*24)</f>
        <v>8.2547642857142858</v>
      </c>
    </row>
    <row r="36" spans="1:2" ht="33" customHeight="1" thickBot="1" x14ac:dyDescent="0.3">
      <c r="A36" s="2" t="s">
        <v>25</v>
      </c>
      <c r="B36" s="5">
        <v>87.931250000000006</v>
      </c>
    </row>
    <row r="37" spans="1:2" ht="33" customHeight="1" thickBot="1" x14ac:dyDescent="0.3">
      <c r="A37" s="2" t="s">
        <v>26</v>
      </c>
      <c r="B37" s="15">
        <v>432</v>
      </c>
    </row>
    <row r="38" spans="1:2" ht="33" customHeight="1" thickBot="1" x14ac:dyDescent="0.3">
      <c r="A38" s="2" t="s">
        <v>27</v>
      </c>
      <c r="B38" s="15">
        <v>125</v>
      </c>
    </row>
    <row r="39" spans="1:2" ht="44.25" customHeight="1" thickBot="1" x14ac:dyDescent="0.3">
      <c r="A39" s="2" t="s">
        <v>28</v>
      </c>
      <c r="B39" s="5">
        <v>169.47</v>
      </c>
    </row>
    <row r="40" spans="1:2" ht="43.5" customHeight="1" thickBot="1" x14ac:dyDescent="0.3">
      <c r="A40" s="2" t="s">
        <v>29</v>
      </c>
      <c r="B40" s="5">
        <v>2.5000000000000001E-2</v>
      </c>
    </row>
    <row r="41" spans="1:2" ht="46.5" customHeight="1" thickBot="1" x14ac:dyDescent="0.3">
      <c r="A41" s="2" t="s">
        <v>30</v>
      </c>
      <c r="B41" s="14">
        <v>179.7</v>
      </c>
    </row>
  </sheetData>
  <mergeCells count="1">
    <mergeCell ref="A1:B1"/>
  </mergeCells>
  <hyperlinks>
    <hyperlink ref="B24" r:id="rId1"/>
    <hyperlink ref="B29" r:id="rId2"/>
  </hyperlinks>
  <pageMargins left="0.70866141732283472" right="0.70866141732283472" top="0.74803149606299213" bottom="0.74803149606299213" header="0.31496062992125984" footer="0.31496062992125984"/>
  <pageSetup paperSize="9" scale="85" fitToHeight="2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2018-04-28T10:38:46Z</dcterms:modified>
</cp:coreProperties>
</file>